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showInkAnnotation="0" autoCompressPictures="0"/>
  <bookViews>
    <workbookView xWindow="32955" yWindow="2595" windowWidth="21720" windowHeight="13620" tabRatio="500"/>
  </bookViews>
  <sheets>
    <sheet name="Ships" sheetId="1" r:id="rId1"/>
  </sheet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2" i="1" l="1"/>
  <c r="H12" i="1"/>
  <c r="E12" i="1"/>
  <c r="R16" i="1"/>
  <c r="P19" i="1"/>
  <c r="L1" i="1"/>
  <c r="E2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38" i="1" s="1"/>
  <c r="K17" i="1"/>
  <c r="K16" i="1"/>
  <c r="K15" i="1"/>
  <c r="K14" i="1"/>
  <c r="K13" i="1"/>
  <c r="K11" i="1"/>
  <c r="K10" i="1"/>
  <c r="K9" i="1"/>
  <c r="K8" i="1"/>
  <c r="K7" i="1"/>
  <c r="K6" i="1"/>
  <c r="K5" i="1"/>
  <c r="F2" i="1"/>
  <c r="E37" i="1"/>
  <c r="J37" i="1"/>
  <c r="E36" i="1"/>
  <c r="J36" i="1"/>
  <c r="E35" i="1"/>
  <c r="J35" i="1"/>
  <c r="E34" i="1"/>
  <c r="J34" i="1"/>
  <c r="E33" i="1"/>
  <c r="J33" i="1"/>
  <c r="E32" i="1"/>
  <c r="J32" i="1"/>
  <c r="E31" i="1"/>
  <c r="J31" i="1"/>
  <c r="E30" i="1"/>
  <c r="J30" i="1"/>
  <c r="E29" i="1"/>
  <c r="J29" i="1"/>
  <c r="E28" i="1"/>
  <c r="J28" i="1"/>
  <c r="E27" i="1"/>
  <c r="J27" i="1"/>
  <c r="E26" i="1"/>
  <c r="J26" i="1"/>
  <c r="E25" i="1"/>
  <c r="J25" i="1"/>
  <c r="E24" i="1"/>
  <c r="J24" i="1"/>
  <c r="E23" i="1"/>
  <c r="J23" i="1"/>
  <c r="E22" i="1"/>
  <c r="J22" i="1"/>
  <c r="E21" i="1"/>
  <c r="J21" i="1"/>
  <c r="E20" i="1"/>
  <c r="J20" i="1"/>
  <c r="E19" i="1"/>
  <c r="J19" i="1"/>
  <c r="E18" i="1"/>
  <c r="E38" i="1" s="1"/>
  <c r="J18" i="1"/>
  <c r="E17" i="1"/>
  <c r="J17" i="1"/>
  <c r="E16" i="1"/>
  <c r="J16" i="1"/>
  <c r="E15" i="1"/>
  <c r="J15" i="1"/>
  <c r="E14" i="1"/>
  <c r="J14" i="1"/>
  <c r="E13" i="1"/>
  <c r="J13" i="1"/>
  <c r="J12" i="1"/>
  <c r="E11" i="1"/>
  <c r="J11" i="1"/>
  <c r="E10" i="1"/>
  <c r="J10" i="1"/>
  <c r="E9" i="1"/>
  <c r="J9" i="1"/>
  <c r="E8" i="1"/>
  <c r="J8" i="1"/>
  <c r="E7" i="1"/>
  <c r="J7" i="1"/>
  <c r="E6" i="1"/>
  <c r="J6" i="1"/>
  <c r="E5" i="1"/>
  <c r="J5" i="1"/>
  <c r="D37" i="1"/>
  <c r="I37" i="1"/>
  <c r="H37" i="1"/>
  <c r="G37" i="1"/>
  <c r="F37" i="1"/>
  <c r="D36" i="1"/>
  <c r="I36" i="1"/>
  <c r="H36" i="1"/>
  <c r="G36" i="1"/>
  <c r="F36" i="1"/>
  <c r="D35" i="1"/>
  <c r="I35" i="1"/>
  <c r="H35" i="1"/>
  <c r="G35" i="1"/>
  <c r="F35" i="1"/>
  <c r="D34" i="1"/>
  <c r="I34" i="1"/>
  <c r="H34" i="1"/>
  <c r="G34" i="1"/>
  <c r="F34" i="1"/>
  <c r="D33" i="1"/>
  <c r="I33" i="1"/>
  <c r="H33" i="1"/>
  <c r="G33" i="1"/>
  <c r="F33" i="1"/>
  <c r="D32" i="1"/>
  <c r="I32" i="1"/>
  <c r="H32" i="1"/>
  <c r="G32" i="1"/>
  <c r="F32" i="1"/>
  <c r="D31" i="1"/>
  <c r="I31" i="1"/>
  <c r="H31" i="1"/>
  <c r="G31" i="1"/>
  <c r="F31" i="1"/>
  <c r="D30" i="1"/>
  <c r="I30" i="1"/>
  <c r="H30" i="1"/>
  <c r="G30" i="1"/>
  <c r="F30" i="1"/>
  <c r="D29" i="1"/>
  <c r="I29" i="1"/>
  <c r="H29" i="1"/>
  <c r="G29" i="1"/>
  <c r="F29" i="1"/>
  <c r="D28" i="1"/>
  <c r="I28" i="1"/>
  <c r="H28" i="1"/>
  <c r="G28" i="1"/>
  <c r="F28" i="1"/>
  <c r="D27" i="1"/>
  <c r="I27" i="1"/>
  <c r="H27" i="1"/>
  <c r="G27" i="1"/>
  <c r="F27" i="1"/>
  <c r="D26" i="1"/>
  <c r="I26" i="1"/>
  <c r="H26" i="1"/>
  <c r="G26" i="1"/>
  <c r="F26" i="1"/>
  <c r="D25" i="1"/>
  <c r="I25" i="1"/>
  <c r="H25" i="1"/>
  <c r="G25" i="1"/>
  <c r="F25" i="1"/>
  <c r="D24" i="1"/>
  <c r="I24" i="1"/>
  <c r="H24" i="1"/>
  <c r="G24" i="1"/>
  <c r="F24" i="1"/>
  <c r="D23" i="1"/>
  <c r="I23" i="1"/>
  <c r="H23" i="1"/>
  <c r="G23" i="1"/>
  <c r="F23" i="1"/>
  <c r="D22" i="1"/>
  <c r="I22" i="1"/>
  <c r="H22" i="1"/>
  <c r="G22" i="1"/>
  <c r="F22" i="1"/>
  <c r="D21" i="1"/>
  <c r="I21" i="1"/>
  <c r="H21" i="1"/>
  <c r="G21" i="1"/>
  <c r="F21" i="1"/>
  <c r="D20" i="1"/>
  <c r="I20" i="1"/>
  <c r="H20" i="1"/>
  <c r="G20" i="1"/>
  <c r="F20" i="1"/>
  <c r="D19" i="1"/>
  <c r="I19" i="1"/>
  <c r="H19" i="1"/>
  <c r="G19" i="1"/>
  <c r="F19" i="1"/>
  <c r="D18" i="1"/>
  <c r="I18" i="1"/>
  <c r="H18" i="1"/>
  <c r="H38" i="1" s="1"/>
  <c r="G18" i="1"/>
  <c r="F18" i="1"/>
  <c r="D17" i="1"/>
  <c r="I17" i="1"/>
  <c r="H17" i="1"/>
  <c r="G17" i="1"/>
  <c r="F17" i="1"/>
  <c r="D16" i="1"/>
  <c r="I16" i="1"/>
  <c r="H16" i="1"/>
  <c r="G16" i="1"/>
  <c r="F16" i="1"/>
  <c r="D15" i="1"/>
  <c r="I15" i="1"/>
  <c r="H15" i="1"/>
  <c r="G15" i="1"/>
  <c r="F15" i="1"/>
  <c r="D14" i="1"/>
  <c r="I14" i="1"/>
  <c r="H14" i="1"/>
  <c r="G14" i="1"/>
  <c r="F14" i="1"/>
  <c r="D13" i="1"/>
  <c r="I13" i="1"/>
  <c r="H13" i="1"/>
  <c r="G13" i="1"/>
  <c r="F13" i="1"/>
  <c r="D12" i="1"/>
  <c r="I12" i="1"/>
  <c r="G12" i="1"/>
  <c r="F12" i="1"/>
  <c r="D11" i="1"/>
  <c r="I11" i="1"/>
  <c r="H11" i="1"/>
  <c r="G11" i="1"/>
  <c r="F11" i="1"/>
  <c r="D10" i="1"/>
  <c r="I10" i="1"/>
  <c r="H10" i="1"/>
  <c r="G10" i="1"/>
  <c r="F10" i="1"/>
  <c r="D9" i="1"/>
  <c r="I9" i="1"/>
  <c r="H9" i="1"/>
  <c r="G9" i="1"/>
  <c r="F9" i="1"/>
  <c r="D8" i="1"/>
  <c r="I8" i="1"/>
  <c r="H8" i="1"/>
  <c r="G8" i="1"/>
  <c r="F8" i="1"/>
  <c r="D7" i="1"/>
  <c r="I7" i="1"/>
  <c r="H7" i="1"/>
  <c r="G7" i="1"/>
  <c r="F7" i="1"/>
  <c r="D6" i="1"/>
  <c r="I6" i="1"/>
  <c r="H6" i="1"/>
  <c r="G6" i="1"/>
  <c r="F6" i="1"/>
  <c r="D5" i="1"/>
  <c r="I5" i="1"/>
  <c r="H5" i="1"/>
  <c r="G5" i="1"/>
  <c r="F5" i="1"/>
  <c r="G38" i="1" l="1"/>
  <c r="J38" i="1"/>
</calcChain>
</file>

<file path=xl/sharedStrings.xml><?xml version="1.0" encoding="utf-8"?>
<sst xmlns="http://schemas.openxmlformats.org/spreadsheetml/2006/main" count="51" uniqueCount="43">
  <si>
    <t>Name</t>
    <phoneticPr fontId="1" type="noConversion"/>
  </si>
  <si>
    <t>Cost</t>
    <phoneticPr fontId="1" type="noConversion"/>
  </si>
  <si>
    <t>DC</t>
    <phoneticPr fontId="1" type="noConversion"/>
  </si>
  <si>
    <t>Colossal</t>
  </si>
  <si>
    <t>Colossal</t>
    <phoneticPr fontId="1" type="noConversion"/>
  </si>
  <si>
    <t>Colossal (frigate)</t>
    <phoneticPr fontId="1" type="noConversion"/>
  </si>
  <si>
    <t>Colossal (cruiser)</t>
    <phoneticPr fontId="1" type="noConversion"/>
  </si>
  <si>
    <t>Colossal (station)</t>
    <phoneticPr fontId="1" type="noConversion"/>
  </si>
  <si>
    <t>Gargantuan</t>
  </si>
  <si>
    <t>Huge</t>
  </si>
  <si>
    <t>Size</t>
    <phoneticPr fontId="1" type="noConversion"/>
  </si>
  <si>
    <t>Workforce</t>
    <phoneticPr fontId="1" type="noConversion"/>
  </si>
  <si>
    <t>Time</t>
    <phoneticPr fontId="1" type="noConversion"/>
  </si>
  <si>
    <t>Cost Mod</t>
    <phoneticPr fontId="1" type="noConversion"/>
  </si>
  <si>
    <t>EP</t>
    <phoneticPr fontId="1" type="noConversion"/>
  </si>
  <si>
    <t>Size</t>
    <phoneticPr fontId="1" type="noConversion"/>
  </si>
  <si>
    <t>Fail DC</t>
    <phoneticPr fontId="1" type="noConversion"/>
  </si>
  <si>
    <t>Retry DC</t>
    <phoneticPr fontId="1" type="noConversion"/>
  </si>
  <si>
    <t>Retry Cost</t>
    <phoneticPr fontId="1" type="noConversion"/>
  </si>
  <si>
    <t>Retry Time</t>
    <phoneticPr fontId="1" type="noConversion"/>
  </si>
  <si>
    <t>Remove Time</t>
    <phoneticPr fontId="1" type="noConversion"/>
  </si>
  <si>
    <t>Sell Cost</t>
    <phoneticPr fontId="1" type="noConversion"/>
  </si>
  <si>
    <t>Systems</t>
    <phoneticPr fontId="1" type="noConversion"/>
  </si>
  <si>
    <t>Sheilds 55</t>
  </si>
  <si>
    <t>Sublight Drive</t>
  </si>
  <si>
    <t>sublight</t>
  </si>
  <si>
    <t>shields</t>
  </si>
  <si>
    <t>jets</t>
  </si>
  <si>
    <t>Jets</t>
  </si>
  <si>
    <t>Combat Thrusters</t>
  </si>
  <si>
    <t>thrusters</t>
  </si>
  <si>
    <t>blaster</t>
  </si>
  <si>
    <t>Quad laser Cannon</t>
  </si>
  <si>
    <t>Docking Clamp</t>
  </si>
  <si>
    <t>docking clamp</t>
  </si>
  <si>
    <t>reinforcement</t>
  </si>
  <si>
    <t>regen shields</t>
  </si>
  <si>
    <t>machine shop</t>
  </si>
  <si>
    <t>armor</t>
  </si>
  <si>
    <t>ion</t>
  </si>
  <si>
    <t>ion cannon</t>
  </si>
  <si>
    <t>masked transponder</t>
  </si>
  <si>
    <t>traqns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</si>
</sst>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workbookViewId="0">
      <selection activeCell="C18" sqref="C18"/>
    </sheetView>
  </sheetViews>
  <sheetFormatPr defaultColWidth="11" defaultRowHeight="12.75" x14ac:dyDescent="0.2"/>
  <cols>
    <col min="1" max="1" width="29.75" customWidth="1"/>
    <col min="2" max="2" width="3.625" bestFit="1" customWidth="1"/>
    <col min="3" max="3" width="6.875" bestFit="1" customWidth="1"/>
    <col min="4" max="4" width="11.25" customWidth="1"/>
    <col min="13" max="15" width="0" hidden="1" customWidth="1"/>
  </cols>
  <sheetData>
    <row r="1" spans="1:18" x14ac:dyDescent="0.2">
      <c r="D1" t="s">
        <v>15</v>
      </c>
      <c r="E1" t="s">
        <v>11</v>
      </c>
      <c r="F1" t="s">
        <v>13</v>
      </c>
      <c r="I1">
        <v>570000</v>
      </c>
      <c r="J1">
        <v>100000</v>
      </c>
      <c r="K1">
        <v>15000</v>
      </c>
      <c r="L1">
        <f>SUM(I1:K1)</f>
        <v>685000</v>
      </c>
      <c r="P1">
        <v>685000</v>
      </c>
    </row>
    <row r="2" spans="1:18" x14ac:dyDescent="0.2">
      <c r="A2" t="s">
        <v>22</v>
      </c>
      <c r="D2" t="s">
        <v>3</v>
      </c>
      <c r="E2">
        <f>INDEX($M$4:$O$10, MATCH($D$2,$M$4:$M$10,), 2)</f>
        <v>5</v>
      </c>
      <c r="F2">
        <f>INDEX($M$4:$O$10, MATCH($D$2,$M$4:$M$10,), 3)</f>
        <v>5</v>
      </c>
      <c r="P2">
        <v>-62000</v>
      </c>
    </row>
    <row r="3" spans="1:18" x14ac:dyDescent="0.2">
      <c r="P3">
        <v>1250</v>
      </c>
    </row>
    <row r="4" spans="1:18" x14ac:dyDescent="0.2">
      <c r="A4" t="s">
        <v>0</v>
      </c>
      <c r="B4" t="s">
        <v>14</v>
      </c>
      <c r="C4" t="s">
        <v>1</v>
      </c>
      <c r="D4" t="s">
        <v>2</v>
      </c>
      <c r="E4" t="s">
        <v>12</v>
      </c>
      <c r="F4" t="s">
        <v>16</v>
      </c>
      <c r="G4" t="s">
        <v>19</v>
      </c>
      <c r="H4" t="s">
        <v>18</v>
      </c>
      <c r="I4" t="s">
        <v>17</v>
      </c>
      <c r="J4" t="s">
        <v>20</v>
      </c>
      <c r="K4" t="s">
        <v>21</v>
      </c>
      <c r="M4" t="s">
        <v>10</v>
      </c>
      <c r="N4" t="s">
        <v>11</v>
      </c>
      <c r="O4" t="s">
        <v>13</v>
      </c>
      <c r="P4">
        <v>-30000</v>
      </c>
      <c r="Q4" t="s">
        <v>26</v>
      </c>
    </row>
    <row r="5" spans="1:18" x14ac:dyDescent="0.2">
      <c r="A5" t="s">
        <v>23</v>
      </c>
      <c r="B5">
        <v>3</v>
      </c>
      <c r="C5">
        <v>30000</v>
      </c>
      <c r="D5">
        <f>20+$B5</f>
        <v>23</v>
      </c>
      <c r="E5">
        <f>$B5*($F$2)/$E$2</f>
        <v>3</v>
      </c>
      <c r="F5">
        <f>$D5-10</f>
        <v>13</v>
      </c>
      <c r="G5">
        <f>$E5*0.5</f>
        <v>1.5</v>
      </c>
      <c r="H5">
        <f>$C5*0.5</f>
        <v>15000</v>
      </c>
      <c r="I5">
        <f>$D5+5</f>
        <v>28</v>
      </c>
      <c r="J5">
        <f>$E5*0.5</f>
        <v>1.5</v>
      </c>
      <c r="K5">
        <f>$C5*0.25</f>
        <v>7500</v>
      </c>
      <c r="M5" t="s">
        <v>8</v>
      </c>
      <c r="N5">
        <v>1</v>
      </c>
      <c r="O5">
        <v>2</v>
      </c>
      <c r="P5">
        <v>6250</v>
      </c>
    </row>
    <row r="6" spans="1:18" x14ac:dyDescent="0.2">
      <c r="A6" t="s">
        <v>24</v>
      </c>
      <c r="B6">
        <v>6</v>
      </c>
      <c r="C6">
        <v>100000</v>
      </c>
      <c r="D6">
        <f t="shared" ref="D6:D37" si="0">20+$B6</f>
        <v>26</v>
      </c>
      <c r="E6">
        <f t="shared" ref="E6:E37" si="1">$B6*($F$2)/$E$2</f>
        <v>6</v>
      </c>
      <c r="F6">
        <f t="shared" ref="F6:F37" si="2">$D6-10</f>
        <v>16</v>
      </c>
      <c r="G6">
        <f t="shared" ref="G6:G38" si="3">$E6*0.5</f>
        <v>3</v>
      </c>
      <c r="H6">
        <f t="shared" ref="H6:H37" si="4">$C6*0.5</f>
        <v>50000</v>
      </c>
      <c r="I6">
        <f t="shared" ref="I6:I37" si="5">$D6+5</f>
        <v>31</v>
      </c>
      <c r="J6">
        <f t="shared" ref="J6:J38" si="6">$E6*0.5</f>
        <v>3</v>
      </c>
      <c r="K6">
        <f t="shared" ref="K6:K37" si="7">$C6*0.25</f>
        <v>25000</v>
      </c>
      <c r="M6" t="s">
        <v>9</v>
      </c>
      <c r="N6">
        <v>1</v>
      </c>
      <c r="O6">
        <v>1</v>
      </c>
      <c r="P6">
        <v>-100000</v>
      </c>
      <c r="Q6" t="s">
        <v>25</v>
      </c>
    </row>
    <row r="7" spans="1:18" x14ac:dyDescent="0.2">
      <c r="A7" t="s">
        <v>28</v>
      </c>
      <c r="B7">
        <v>4</v>
      </c>
      <c r="C7">
        <v>50000</v>
      </c>
      <c r="D7">
        <f t="shared" si="0"/>
        <v>24</v>
      </c>
      <c r="E7">
        <f t="shared" si="1"/>
        <v>4</v>
      </c>
      <c r="F7">
        <f t="shared" si="2"/>
        <v>14</v>
      </c>
      <c r="G7">
        <f t="shared" si="3"/>
        <v>2</v>
      </c>
      <c r="H7">
        <f t="shared" si="4"/>
        <v>25000</v>
      </c>
      <c r="I7">
        <f t="shared" si="5"/>
        <v>29</v>
      </c>
      <c r="J7">
        <f t="shared" si="6"/>
        <v>2</v>
      </c>
      <c r="K7">
        <f t="shared" si="7"/>
        <v>12500</v>
      </c>
      <c r="M7" t="s">
        <v>4</v>
      </c>
      <c r="N7">
        <v>5</v>
      </c>
      <c r="O7">
        <v>5</v>
      </c>
      <c r="P7">
        <v>-50000</v>
      </c>
      <c r="Q7" t="s">
        <v>27</v>
      </c>
    </row>
    <row r="8" spans="1:18" x14ac:dyDescent="0.2">
      <c r="A8" t="s">
        <v>29</v>
      </c>
      <c r="B8">
        <v>1</v>
      </c>
      <c r="C8">
        <v>10000</v>
      </c>
      <c r="D8">
        <f t="shared" si="0"/>
        <v>21</v>
      </c>
      <c r="E8">
        <f t="shared" si="1"/>
        <v>1</v>
      </c>
      <c r="F8">
        <f t="shared" si="2"/>
        <v>11</v>
      </c>
      <c r="G8">
        <f t="shared" si="3"/>
        <v>0.5</v>
      </c>
      <c r="H8">
        <f t="shared" si="4"/>
        <v>5000</v>
      </c>
      <c r="I8">
        <f t="shared" si="5"/>
        <v>26</v>
      </c>
      <c r="J8">
        <f t="shared" si="6"/>
        <v>0.5</v>
      </c>
      <c r="K8">
        <f t="shared" si="7"/>
        <v>2500</v>
      </c>
      <c r="M8" t="s">
        <v>5</v>
      </c>
      <c r="N8">
        <v>10</v>
      </c>
      <c r="O8">
        <v>50</v>
      </c>
      <c r="P8">
        <v>-10000</v>
      </c>
      <c r="Q8" t="s">
        <v>30</v>
      </c>
    </row>
    <row r="9" spans="1:18" x14ac:dyDescent="0.2">
      <c r="A9" t="s">
        <v>32</v>
      </c>
      <c r="B9">
        <v>2</v>
      </c>
      <c r="C9">
        <v>20000</v>
      </c>
      <c r="D9">
        <f t="shared" si="0"/>
        <v>22</v>
      </c>
      <c r="E9">
        <f t="shared" si="1"/>
        <v>2</v>
      </c>
      <c r="F9">
        <f t="shared" si="2"/>
        <v>12</v>
      </c>
      <c r="G9">
        <f t="shared" si="3"/>
        <v>1</v>
      </c>
      <c r="H9">
        <f t="shared" si="4"/>
        <v>10000</v>
      </c>
      <c r="I9">
        <f t="shared" si="5"/>
        <v>27</v>
      </c>
      <c r="J9">
        <f t="shared" si="6"/>
        <v>1</v>
      </c>
      <c r="K9">
        <f t="shared" si="7"/>
        <v>5000</v>
      </c>
      <c r="M9" t="s">
        <v>6</v>
      </c>
      <c r="N9">
        <v>20</v>
      </c>
      <c r="O9">
        <v>500</v>
      </c>
      <c r="P9">
        <v>5000</v>
      </c>
      <c r="Q9" t="s">
        <v>31</v>
      </c>
    </row>
    <row r="10" spans="1:18" x14ac:dyDescent="0.2">
      <c r="A10" t="s">
        <v>32</v>
      </c>
      <c r="B10">
        <v>2</v>
      </c>
      <c r="C10">
        <v>20000</v>
      </c>
      <c r="D10">
        <f t="shared" si="0"/>
        <v>22</v>
      </c>
      <c r="E10">
        <f t="shared" si="1"/>
        <v>2</v>
      </c>
      <c r="F10">
        <f t="shared" si="2"/>
        <v>12</v>
      </c>
      <c r="G10">
        <f t="shared" si="3"/>
        <v>1</v>
      </c>
      <c r="H10">
        <f t="shared" si="4"/>
        <v>10000</v>
      </c>
      <c r="I10">
        <f t="shared" si="5"/>
        <v>27</v>
      </c>
      <c r="J10">
        <f t="shared" si="6"/>
        <v>1</v>
      </c>
      <c r="K10">
        <f t="shared" si="7"/>
        <v>5000</v>
      </c>
      <c r="M10" t="s">
        <v>7</v>
      </c>
      <c r="N10">
        <v>50</v>
      </c>
      <c r="O10">
        <v>5000</v>
      </c>
      <c r="P10">
        <v>-10000</v>
      </c>
      <c r="Q10" t="s">
        <v>34</v>
      </c>
    </row>
    <row r="11" spans="1:18" x14ac:dyDescent="0.2">
      <c r="A11" t="s">
        <v>33</v>
      </c>
      <c r="B11">
        <v>1</v>
      </c>
      <c r="C11">
        <v>10000</v>
      </c>
      <c r="D11">
        <f t="shared" si="0"/>
        <v>21</v>
      </c>
      <c r="E11">
        <f t="shared" si="1"/>
        <v>1</v>
      </c>
      <c r="F11">
        <f t="shared" si="2"/>
        <v>11</v>
      </c>
      <c r="G11">
        <f t="shared" si="3"/>
        <v>0.5</v>
      </c>
      <c r="H11">
        <f t="shared" si="4"/>
        <v>5000</v>
      </c>
      <c r="I11">
        <f t="shared" si="5"/>
        <v>26</v>
      </c>
      <c r="J11">
        <f t="shared" si="6"/>
        <v>0.5</v>
      </c>
      <c r="K11">
        <f t="shared" si="7"/>
        <v>2500</v>
      </c>
      <c r="P11">
        <v>-25000</v>
      </c>
      <c r="Q11" t="s">
        <v>35</v>
      </c>
    </row>
    <row r="12" spans="1:18" x14ac:dyDescent="0.2">
      <c r="A12" t="s">
        <v>35</v>
      </c>
      <c r="B12">
        <v>5</v>
      </c>
      <c r="C12">
        <v>25000</v>
      </c>
      <c r="D12">
        <f t="shared" si="0"/>
        <v>25</v>
      </c>
      <c r="E12">
        <f t="shared" si="1"/>
        <v>5</v>
      </c>
      <c r="F12">
        <f t="shared" si="2"/>
        <v>15</v>
      </c>
      <c r="G12">
        <f t="shared" si="3"/>
        <v>2.5</v>
      </c>
      <c r="H12">
        <f t="shared" si="4"/>
        <v>12500</v>
      </c>
      <c r="I12">
        <f t="shared" si="5"/>
        <v>30</v>
      </c>
      <c r="J12">
        <f t="shared" si="6"/>
        <v>2.5</v>
      </c>
      <c r="K12">
        <f t="shared" si="7"/>
        <v>6250</v>
      </c>
      <c r="P12">
        <v>-25000</v>
      </c>
      <c r="Q12" t="s">
        <v>36</v>
      </c>
    </row>
    <row r="13" spans="1:18" x14ac:dyDescent="0.2">
      <c r="A13" t="s">
        <v>36</v>
      </c>
      <c r="B13">
        <v>2</v>
      </c>
      <c r="C13">
        <v>25000</v>
      </c>
      <c r="D13">
        <f t="shared" si="0"/>
        <v>22</v>
      </c>
      <c r="E13">
        <f t="shared" si="1"/>
        <v>2</v>
      </c>
      <c r="F13">
        <f t="shared" si="2"/>
        <v>12</v>
      </c>
      <c r="G13">
        <f t="shared" si="3"/>
        <v>1</v>
      </c>
      <c r="H13">
        <f t="shared" si="4"/>
        <v>12500</v>
      </c>
      <c r="I13">
        <f t="shared" si="5"/>
        <v>27</v>
      </c>
      <c r="J13">
        <f t="shared" si="6"/>
        <v>1</v>
      </c>
      <c r="K13">
        <f t="shared" si="7"/>
        <v>6250</v>
      </c>
      <c r="P13">
        <v>-15000</v>
      </c>
      <c r="Q13" t="s">
        <v>37</v>
      </c>
    </row>
    <row r="14" spans="1:18" x14ac:dyDescent="0.2">
      <c r="A14" t="s">
        <v>37</v>
      </c>
      <c r="B14">
        <v>1</v>
      </c>
      <c r="C14">
        <v>15000</v>
      </c>
      <c r="D14">
        <f t="shared" si="0"/>
        <v>21</v>
      </c>
      <c r="E14">
        <f t="shared" si="1"/>
        <v>1</v>
      </c>
      <c r="F14">
        <f t="shared" si="2"/>
        <v>11</v>
      </c>
      <c r="G14">
        <f t="shared" si="3"/>
        <v>0.5</v>
      </c>
      <c r="H14">
        <f t="shared" si="4"/>
        <v>7500</v>
      </c>
      <c r="I14">
        <f t="shared" si="5"/>
        <v>26</v>
      </c>
      <c r="J14">
        <f t="shared" si="6"/>
        <v>0.5</v>
      </c>
      <c r="K14">
        <f t="shared" si="7"/>
        <v>3750</v>
      </c>
      <c r="P14">
        <v>-25000</v>
      </c>
      <c r="Q14" t="s">
        <v>38</v>
      </c>
      <c r="R14">
        <v>40000</v>
      </c>
    </row>
    <row r="15" spans="1:18" x14ac:dyDescent="0.2">
      <c r="A15" t="s">
        <v>38</v>
      </c>
      <c r="B15">
        <v>5</v>
      </c>
      <c r="C15">
        <v>25000</v>
      </c>
      <c r="D15">
        <f t="shared" si="0"/>
        <v>25</v>
      </c>
      <c r="E15">
        <f t="shared" si="1"/>
        <v>5</v>
      </c>
      <c r="F15">
        <f t="shared" si="2"/>
        <v>15</v>
      </c>
      <c r="G15">
        <f t="shared" si="3"/>
        <v>2.5</v>
      </c>
      <c r="H15">
        <f t="shared" si="4"/>
        <v>12500</v>
      </c>
      <c r="I15">
        <f t="shared" si="5"/>
        <v>30</v>
      </c>
      <c r="J15">
        <f t="shared" si="6"/>
        <v>2.5</v>
      </c>
      <c r="K15">
        <f t="shared" si="7"/>
        <v>6250</v>
      </c>
      <c r="P15">
        <v>-150000</v>
      </c>
      <c r="Q15" t="s">
        <v>39</v>
      </c>
    </row>
    <row r="16" spans="1:18" x14ac:dyDescent="0.2">
      <c r="A16" t="s">
        <v>40</v>
      </c>
      <c r="B16">
        <v>5</v>
      </c>
      <c r="C16">
        <v>75000</v>
      </c>
      <c r="D16">
        <f t="shared" si="0"/>
        <v>25</v>
      </c>
      <c r="E16">
        <f t="shared" si="1"/>
        <v>5</v>
      </c>
      <c r="F16">
        <f t="shared" si="2"/>
        <v>15</v>
      </c>
      <c r="G16">
        <f t="shared" si="3"/>
        <v>2.5</v>
      </c>
      <c r="H16">
        <f t="shared" si="4"/>
        <v>37500</v>
      </c>
      <c r="I16">
        <f t="shared" si="5"/>
        <v>30</v>
      </c>
      <c r="J16">
        <f t="shared" si="6"/>
        <v>2.5</v>
      </c>
      <c r="K16">
        <f t="shared" si="7"/>
        <v>18750</v>
      </c>
      <c r="P16">
        <v>-3500</v>
      </c>
      <c r="Q16" t="s">
        <v>42</v>
      </c>
      <c r="R16">
        <f>R14/4</f>
        <v>10000</v>
      </c>
    </row>
    <row r="17" spans="1:16" x14ac:dyDescent="0.2">
      <c r="A17" t="s">
        <v>40</v>
      </c>
      <c r="B17">
        <v>5</v>
      </c>
      <c r="C17">
        <v>75000</v>
      </c>
      <c r="D17">
        <f t="shared" si="0"/>
        <v>25</v>
      </c>
      <c r="E17">
        <f t="shared" si="1"/>
        <v>5</v>
      </c>
      <c r="F17">
        <f t="shared" si="2"/>
        <v>15</v>
      </c>
      <c r="G17">
        <f t="shared" si="3"/>
        <v>2.5</v>
      </c>
      <c r="H17">
        <f t="shared" si="4"/>
        <v>37500</v>
      </c>
      <c r="I17">
        <f t="shared" si="5"/>
        <v>30</v>
      </c>
      <c r="J17">
        <f t="shared" si="6"/>
        <v>2.5</v>
      </c>
      <c r="K17">
        <f t="shared" si="7"/>
        <v>18750</v>
      </c>
    </row>
    <row r="18" spans="1:16" x14ac:dyDescent="0.2">
      <c r="A18" t="s">
        <v>41</v>
      </c>
      <c r="B18">
        <v>0</v>
      </c>
      <c r="C18">
        <v>3500</v>
      </c>
      <c r="D18">
        <f t="shared" si="0"/>
        <v>20</v>
      </c>
      <c r="E18">
        <f t="shared" si="1"/>
        <v>0</v>
      </c>
      <c r="F18">
        <f t="shared" si="2"/>
        <v>10</v>
      </c>
      <c r="G18">
        <f t="shared" si="3"/>
        <v>0</v>
      </c>
      <c r="H18">
        <f t="shared" si="4"/>
        <v>1750</v>
      </c>
      <c r="I18">
        <f t="shared" si="5"/>
        <v>25</v>
      </c>
      <c r="J18">
        <f t="shared" si="6"/>
        <v>0</v>
      </c>
      <c r="K18">
        <f t="shared" si="7"/>
        <v>875</v>
      </c>
      <c r="P18" s="1"/>
    </row>
    <row r="19" spans="1:16" x14ac:dyDescent="0.2">
      <c r="D19">
        <f t="shared" si="0"/>
        <v>20</v>
      </c>
      <c r="E19">
        <f t="shared" si="1"/>
        <v>0</v>
      </c>
      <c r="F19">
        <f t="shared" si="2"/>
        <v>10</v>
      </c>
      <c r="G19">
        <f t="shared" si="3"/>
        <v>0</v>
      </c>
      <c r="H19">
        <f t="shared" si="4"/>
        <v>0</v>
      </c>
      <c r="I19">
        <f t="shared" si="5"/>
        <v>25</v>
      </c>
      <c r="J19">
        <f t="shared" si="6"/>
        <v>0</v>
      </c>
      <c r="K19">
        <f t="shared" si="7"/>
        <v>0</v>
      </c>
      <c r="P19">
        <f>SUM(P1:P18)</f>
        <v>192000</v>
      </c>
    </row>
    <row r="20" spans="1:16" x14ac:dyDescent="0.2">
      <c r="D20">
        <f t="shared" si="0"/>
        <v>20</v>
      </c>
      <c r="E20">
        <f t="shared" si="1"/>
        <v>0</v>
      </c>
      <c r="F20">
        <f t="shared" si="2"/>
        <v>10</v>
      </c>
      <c r="G20">
        <f t="shared" si="3"/>
        <v>0</v>
      </c>
      <c r="H20">
        <f t="shared" si="4"/>
        <v>0</v>
      </c>
      <c r="I20">
        <f t="shared" si="5"/>
        <v>25</v>
      </c>
      <c r="J20">
        <f t="shared" si="6"/>
        <v>0</v>
      </c>
      <c r="K20">
        <f t="shared" si="7"/>
        <v>0</v>
      </c>
    </row>
    <row r="21" spans="1:16" x14ac:dyDescent="0.2">
      <c r="D21">
        <f t="shared" si="0"/>
        <v>20</v>
      </c>
      <c r="E21">
        <f t="shared" si="1"/>
        <v>0</v>
      </c>
      <c r="F21">
        <f t="shared" si="2"/>
        <v>10</v>
      </c>
      <c r="G21">
        <f t="shared" si="3"/>
        <v>0</v>
      </c>
      <c r="H21">
        <f t="shared" si="4"/>
        <v>0</v>
      </c>
      <c r="I21">
        <f t="shared" si="5"/>
        <v>25</v>
      </c>
      <c r="J21">
        <f t="shared" si="6"/>
        <v>0</v>
      </c>
      <c r="K21">
        <f t="shared" si="7"/>
        <v>0</v>
      </c>
    </row>
    <row r="22" spans="1:16" x14ac:dyDescent="0.2">
      <c r="D22">
        <f t="shared" si="0"/>
        <v>20</v>
      </c>
      <c r="E22">
        <f t="shared" si="1"/>
        <v>0</v>
      </c>
      <c r="F22">
        <f t="shared" si="2"/>
        <v>10</v>
      </c>
      <c r="G22">
        <f t="shared" si="3"/>
        <v>0</v>
      </c>
      <c r="H22">
        <f t="shared" si="4"/>
        <v>0</v>
      </c>
      <c r="I22">
        <f t="shared" si="5"/>
        <v>25</v>
      </c>
      <c r="J22">
        <f t="shared" si="6"/>
        <v>0</v>
      </c>
      <c r="K22">
        <f t="shared" si="7"/>
        <v>0</v>
      </c>
    </row>
    <row r="23" spans="1:16" x14ac:dyDescent="0.2">
      <c r="D23">
        <f t="shared" si="0"/>
        <v>20</v>
      </c>
      <c r="E23">
        <f t="shared" si="1"/>
        <v>0</v>
      </c>
      <c r="F23">
        <f t="shared" si="2"/>
        <v>10</v>
      </c>
      <c r="G23">
        <f t="shared" si="3"/>
        <v>0</v>
      </c>
      <c r="H23">
        <f t="shared" si="4"/>
        <v>0</v>
      </c>
      <c r="I23">
        <f t="shared" si="5"/>
        <v>25</v>
      </c>
      <c r="J23">
        <f t="shared" si="6"/>
        <v>0</v>
      </c>
      <c r="K23">
        <f t="shared" si="7"/>
        <v>0</v>
      </c>
    </row>
    <row r="24" spans="1:16" x14ac:dyDescent="0.2">
      <c r="D24">
        <f t="shared" si="0"/>
        <v>20</v>
      </c>
      <c r="E24">
        <f t="shared" si="1"/>
        <v>0</v>
      </c>
      <c r="F24">
        <f t="shared" si="2"/>
        <v>10</v>
      </c>
      <c r="G24">
        <f t="shared" si="3"/>
        <v>0</v>
      </c>
      <c r="H24">
        <f t="shared" si="4"/>
        <v>0</v>
      </c>
      <c r="I24">
        <f t="shared" si="5"/>
        <v>25</v>
      </c>
      <c r="J24">
        <f t="shared" si="6"/>
        <v>0</v>
      </c>
      <c r="K24">
        <f t="shared" si="7"/>
        <v>0</v>
      </c>
    </row>
    <row r="25" spans="1:16" x14ac:dyDescent="0.2">
      <c r="D25">
        <f t="shared" si="0"/>
        <v>20</v>
      </c>
      <c r="E25">
        <f t="shared" si="1"/>
        <v>0</v>
      </c>
      <c r="F25">
        <f t="shared" si="2"/>
        <v>10</v>
      </c>
      <c r="G25">
        <f t="shared" si="3"/>
        <v>0</v>
      </c>
      <c r="H25">
        <f t="shared" si="4"/>
        <v>0</v>
      </c>
      <c r="I25">
        <f t="shared" si="5"/>
        <v>25</v>
      </c>
      <c r="J25">
        <f t="shared" si="6"/>
        <v>0</v>
      </c>
      <c r="K25">
        <f t="shared" si="7"/>
        <v>0</v>
      </c>
    </row>
    <row r="26" spans="1:16" x14ac:dyDescent="0.2">
      <c r="D26">
        <f t="shared" si="0"/>
        <v>20</v>
      </c>
      <c r="E26">
        <f t="shared" si="1"/>
        <v>0</v>
      </c>
      <c r="F26">
        <f t="shared" si="2"/>
        <v>10</v>
      </c>
      <c r="G26">
        <f t="shared" si="3"/>
        <v>0</v>
      </c>
      <c r="H26">
        <f t="shared" si="4"/>
        <v>0</v>
      </c>
      <c r="I26">
        <f t="shared" si="5"/>
        <v>25</v>
      </c>
      <c r="J26">
        <f t="shared" si="6"/>
        <v>0</v>
      </c>
      <c r="K26">
        <f t="shared" si="7"/>
        <v>0</v>
      </c>
    </row>
    <row r="27" spans="1:16" x14ac:dyDescent="0.2">
      <c r="D27">
        <f t="shared" si="0"/>
        <v>20</v>
      </c>
      <c r="E27">
        <f t="shared" si="1"/>
        <v>0</v>
      </c>
      <c r="F27">
        <f t="shared" si="2"/>
        <v>10</v>
      </c>
      <c r="G27">
        <f t="shared" si="3"/>
        <v>0</v>
      </c>
      <c r="H27">
        <f t="shared" si="4"/>
        <v>0</v>
      </c>
      <c r="I27">
        <f t="shared" si="5"/>
        <v>25</v>
      </c>
      <c r="J27">
        <f t="shared" si="6"/>
        <v>0</v>
      </c>
      <c r="K27">
        <f t="shared" si="7"/>
        <v>0</v>
      </c>
    </row>
    <row r="28" spans="1:16" x14ac:dyDescent="0.2">
      <c r="D28">
        <f t="shared" si="0"/>
        <v>20</v>
      </c>
      <c r="E28">
        <f t="shared" si="1"/>
        <v>0</v>
      </c>
      <c r="F28">
        <f t="shared" si="2"/>
        <v>10</v>
      </c>
      <c r="G28">
        <f t="shared" si="3"/>
        <v>0</v>
      </c>
      <c r="H28">
        <f t="shared" si="4"/>
        <v>0</v>
      </c>
      <c r="I28">
        <f t="shared" si="5"/>
        <v>25</v>
      </c>
      <c r="J28">
        <f t="shared" si="6"/>
        <v>0</v>
      </c>
      <c r="K28">
        <f t="shared" si="7"/>
        <v>0</v>
      </c>
    </row>
    <row r="29" spans="1:16" x14ac:dyDescent="0.2">
      <c r="D29">
        <f t="shared" si="0"/>
        <v>20</v>
      </c>
      <c r="E29">
        <f t="shared" si="1"/>
        <v>0</v>
      </c>
      <c r="F29">
        <f t="shared" si="2"/>
        <v>10</v>
      </c>
      <c r="G29">
        <f t="shared" si="3"/>
        <v>0</v>
      </c>
      <c r="H29">
        <f t="shared" si="4"/>
        <v>0</v>
      </c>
      <c r="I29">
        <f t="shared" si="5"/>
        <v>25</v>
      </c>
      <c r="J29">
        <f t="shared" si="6"/>
        <v>0</v>
      </c>
      <c r="K29">
        <f t="shared" si="7"/>
        <v>0</v>
      </c>
    </row>
    <row r="30" spans="1:16" x14ac:dyDescent="0.2">
      <c r="D30">
        <f t="shared" si="0"/>
        <v>20</v>
      </c>
      <c r="E30">
        <f t="shared" si="1"/>
        <v>0</v>
      </c>
      <c r="F30">
        <f t="shared" si="2"/>
        <v>10</v>
      </c>
      <c r="G30">
        <f t="shared" si="3"/>
        <v>0</v>
      </c>
      <c r="H30">
        <f t="shared" si="4"/>
        <v>0</v>
      </c>
      <c r="I30">
        <f t="shared" si="5"/>
        <v>25</v>
      </c>
      <c r="J30">
        <f t="shared" si="6"/>
        <v>0</v>
      </c>
      <c r="K30">
        <f t="shared" si="7"/>
        <v>0</v>
      </c>
    </row>
    <row r="31" spans="1:16" x14ac:dyDescent="0.2">
      <c r="D31">
        <f t="shared" si="0"/>
        <v>20</v>
      </c>
      <c r="E31">
        <f t="shared" si="1"/>
        <v>0</v>
      </c>
      <c r="F31">
        <f t="shared" si="2"/>
        <v>10</v>
      </c>
      <c r="G31">
        <f t="shared" si="3"/>
        <v>0</v>
      </c>
      <c r="H31">
        <f t="shared" si="4"/>
        <v>0</v>
      </c>
      <c r="I31">
        <f t="shared" si="5"/>
        <v>25</v>
      </c>
      <c r="J31">
        <f t="shared" si="6"/>
        <v>0</v>
      </c>
      <c r="K31">
        <f t="shared" si="7"/>
        <v>0</v>
      </c>
    </row>
    <row r="32" spans="1:16" x14ac:dyDescent="0.2">
      <c r="D32">
        <f t="shared" si="0"/>
        <v>20</v>
      </c>
      <c r="E32">
        <f t="shared" si="1"/>
        <v>0</v>
      </c>
      <c r="F32">
        <f t="shared" si="2"/>
        <v>10</v>
      </c>
      <c r="G32">
        <f t="shared" si="3"/>
        <v>0</v>
      </c>
      <c r="H32">
        <f t="shared" si="4"/>
        <v>0</v>
      </c>
      <c r="I32">
        <f t="shared" si="5"/>
        <v>25</v>
      </c>
      <c r="J32">
        <f t="shared" si="6"/>
        <v>0</v>
      </c>
      <c r="K32">
        <f t="shared" si="7"/>
        <v>0</v>
      </c>
    </row>
    <row r="33" spans="4:11" x14ac:dyDescent="0.2">
      <c r="D33">
        <f t="shared" si="0"/>
        <v>20</v>
      </c>
      <c r="E33">
        <f t="shared" si="1"/>
        <v>0</v>
      </c>
      <c r="F33">
        <f t="shared" si="2"/>
        <v>10</v>
      </c>
      <c r="G33">
        <f t="shared" si="3"/>
        <v>0</v>
      </c>
      <c r="H33">
        <f t="shared" si="4"/>
        <v>0</v>
      </c>
      <c r="I33">
        <f t="shared" si="5"/>
        <v>25</v>
      </c>
      <c r="J33">
        <f t="shared" si="6"/>
        <v>0</v>
      </c>
      <c r="K33">
        <f t="shared" si="7"/>
        <v>0</v>
      </c>
    </row>
    <row r="34" spans="4:11" x14ac:dyDescent="0.2">
      <c r="D34">
        <f t="shared" si="0"/>
        <v>20</v>
      </c>
      <c r="E34">
        <f t="shared" si="1"/>
        <v>0</v>
      </c>
      <c r="F34">
        <f t="shared" si="2"/>
        <v>10</v>
      </c>
      <c r="G34">
        <f t="shared" si="3"/>
        <v>0</v>
      </c>
      <c r="H34">
        <f t="shared" si="4"/>
        <v>0</v>
      </c>
      <c r="I34">
        <f t="shared" si="5"/>
        <v>25</v>
      </c>
      <c r="J34">
        <f t="shared" si="6"/>
        <v>0</v>
      </c>
      <c r="K34">
        <f t="shared" si="7"/>
        <v>0</v>
      </c>
    </row>
    <row r="35" spans="4:11" x14ac:dyDescent="0.2">
      <c r="D35">
        <f t="shared" si="0"/>
        <v>20</v>
      </c>
      <c r="E35">
        <f t="shared" si="1"/>
        <v>0</v>
      </c>
      <c r="F35">
        <f t="shared" si="2"/>
        <v>10</v>
      </c>
      <c r="G35">
        <f t="shared" si="3"/>
        <v>0</v>
      </c>
      <c r="H35">
        <f t="shared" si="4"/>
        <v>0</v>
      </c>
      <c r="I35">
        <f t="shared" si="5"/>
        <v>25</v>
      </c>
      <c r="J35">
        <f t="shared" si="6"/>
        <v>0</v>
      </c>
      <c r="K35">
        <f t="shared" si="7"/>
        <v>0</v>
      </c>
    </row>
    <row r="36" spans="4:11" x14ac:dyDescent="0.2">
      <c r="D36">
        <f t="shared" si="0"/>
        <v>20</v>
      </c>
      <c r="E36">
        <f t="shared" si="1"/>
        <v>0</v>
      </c>
      <c r="F36">
        <f t="shared" si="2"/>
        <v>10</v>
      </c>
      <c r="G36">
        <f t="shared" si="3"/>
        <v>0</v>
      </c>
      <c r="H36">
        <f t="shared" si="4"/>
        <v>0</v>
      </c>
      <c r="I36">
        <f t="shared" si="5"/>
        <v>25</v>
      </c>
      <c r="J36">
        <f t="shared" si="6"/>
        <v>0</v>
      </c>
      <c r="K36">
        <f t="shared" si="7"/>
        <v>0</v>
      </c>
    </row>
    <row r="37" spans="4:11" x14ac:dyDescent="0.2">
      <c r="D37">
        <f t="shared" si="0"/>
        <v>20</v>
      </c>
      <c r="E37">
        <f t="shared" si="1"/>
        <v>0</v>
      </c>
      <c r="F37">
        <f t="shared" si="2"/>
        <v>10</v>
      </c>
      <c r="G37">
        <f t="shared" si="3"/>
        <v>0</v>
      </c>
      <c r="H37">
        <f t="shared" si="4"/>
        <v>0</v>
      </c>
      <c r="I37">
        <f t="shared" si="5"/>
        <v>25</v>
      </c>
      <c r="J37">
        <f t="shared" si="6"/>
        <v>0</v>
      </c>
      <c r="K37">
        <f t="shared" si="7"/>
        <v>0</v>
      </c>
    </row>
    <row r="38" spans="4:11" x14ac:dyDescent="0.2">
      <c r="E38">
        <f>SUM(E5:E37)</f>
        <v>42</v>
      </c>
      <c r="G38">
        <f t="shared" si="3"/>
        <v>21</v>
      </c>
      <c r="H38">
        <f>SUM(H5:H37)</f>
        <v>241750</v>
      </c>
      <c r="J38">
        <f t="shared" si="6"/>
        <v>21</v>
      </c>
      <c r="K38">
        <f>SUM(K5:K37)</f>
        <v>120875</v>
      </c>
    </row>
  </sheetData>
  <phoneticPr fontId="1" type="noConversion"/>
  <dataValidations count="1">
    <dataValidation type="list" allowBlank="1" showInputMessage="1" showErrorMessage="1" sqref="D2">
      <formula1>$M$5:$M$10</formula1>
    </dataValidation>
  </dataValidation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Ships</vt:lpstr>
    </vt:vector>
  </TitlesOfParts>
  <Company>LLNL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Kevin Athey</cp:lastModifiedBy>
  <dcterms:created xsi:type="dcterms:W3CDTF">2010-08-25T17:09:46Z</dcterms:created>
  <dcterms:modified xsi:type="dcterms:W3CDTF">2010-09-08T02:30:09Z</dcterms:modified>
</cp:coreProperties>
</file>